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5" windowWidth="19320" windowHeight="12120" activeTab="0"/>
  </bookViews>
  <sheets>
    <sheet name="KHP-102LCT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<sst xmlns="http://schemas.openxmlformats.org/spreadsheetml/2006/main" count="65" uniqueCount="50">
  <si>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パイプ選択計算方法&lt;KHP-102LCT&gt;</t>
  </si>
  <si>
    <t>*下図を参照し、下記の空欄に数値を入力して頂くとパイプ長さを自動計算します。</t>
  </si>
  <si>
    <t>Ｂ：室内天井高さ</t>
  </si>
  <si>
    <t>Ｃ：モニター高さ　1/2サイズ</t>
  </si>
  <si>
    <t>Ｅ：モニター取付部中心からパイプ下部</t>
  </si>
  <si>
    <t>組み合わせ長さ</t>
  </si>
  <si>
    <t>パイプの種類</t>
  </si>
  <si>
    <t>ﾊﾟｲﾌﾟ365L</t>
  </si>
  <si>
    <t>ﾊﾟｲﾌﾟ565L</t>
  </si>
  <si>
    <t>ﾊﾟｲﾌﾟ765L</t>
  </si>
  <si>
    <t>ﾊﾟｲﾌﾟ965L</t>
  </si>
  <si>
    <t>ﾊﾟｲﾌﾟ1165L</t>
  </si>
  <si>
    <t>ﾊﾟｲﾌﾟ長さ</t>
  </si>
  <si>
    <t>㋑</t>
  </si>
  <si>
    <t>㋺</t>
  </si>
  <si>
    <t>㋩</t>
  </si>
  <si>
    <t>㋥</t>
  </si>
  <si>
    <t>380mm</t>
  </si>
  <si>
    <t>430mm</t>
  </si>
  <si>
    <t>480mm</t>
  </si>
  <si>
    <t>530mm</t>
  </si>
  <si>
    <t>580mm</t>
  </si>
  <si>
    <t>630mm</t>
  </si>
  <si>
    <t>680mm</t>
  </si>
  <si>
    <t>730mm</t>
  </si>
  <si>
    <t>780mm</t>
  </si>
  <si>
    <t>830mm</t>
  </si>
  <si>
    <t>880mm</t>
  </si>
  <si>
    <t>930mm</t>
  </si>
  <si>
    <t>980mm</t>
  </si>
  <si>
    <t>1030mm</t>
  </si>
  <si>
    <t>1080mm</t>
  </si>
  <si>
    <t>1130mm</t>
  </si>
  <si>
    <t>1180mm</t>
  </si>
  <si>
    <t>1230mm</t>
  </si>
  <si>
    <t>1280mm</t>
  </si>
  <si>
    <t>1330mm</t>
  </si>
  <si>
    <t>Ａ：天井裏高さ　（天井ボードの厚さを含む）</t>
  </si>
  <si>
    <t>ﾊﾟｲﾌﾟ365L　or　ﾊﾟｲﾌﾟ565L</t>
  </si>
  <si>
    <t>ﾊﾟｲﾌﾟ565L　or　ﾊﾟｲﾌﾟ765L</t>
  </si>
  <si>
    <t>ﾊﾟｲﾌﾟ765L　or　ﾊﾟｲﾌﾟ965L</t>
  </si>
  <si>
    <t>ﾊﾟｲﾌﾟ965L　or　ﾊﾟｲﾌﾟ1165L</t>
  </si>
  <si>
    <t>　モニター下部から床までの希望サイズ</t>
  </si>
  <si>
    <t>　モニター上部から天井ボードまでの希望サイズ</t>
  </si>
  <si>
    <t>　　※天井ボードがない場合はスラブから床までの高さをＢに入力して下さい。</t>
  </si>
  <si>
    <t>　　　（Ａは空欄で結構です。）</t>
  </si>
  <si>
    <t>　　　※天井ボードがない場合はスラブまでの希望サイズを入力して下さい。</t>
  </si>
  <si>
    <t>Ｄ：どちらかの希望サイズを入力　（どちらか一方のみの入力でお願いします。）</t>
  </si>
  <si>
    <t>mm</t>
  </si>
  <si>
    <t>適合パイプが無い為、要問合せ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</si>
</sst>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mm"/>
    <numFmt numFmtId="177" formatCode="0&quot;mm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1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182" fontId="0" fillId="0" borderId="10" xfId="0" applyNumberFormat="1" applyBorder="1" applyAlignment="1" applyProtection="1">
      <alignment vertical="center" shrinkToFit="1"/>
      <protection locked="0"/>
    </xf>
    <xf numFmtId="182" fontId="0" fillId="0" borderId="10" xfId="0" applyNumberForma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7" fontId="0" fillId="0" borderId="11" xfId="0" applyNumberFormat="1" applyBorder="1" applyAlignment="1" applyProtection="1">
      <alignment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177" fontId="0" fillId="0" borderId="0" xfId="0" applyNumberFormat="1" applyBorder="1" applyAlignment="1" applyProtection="1">
      <alignment vertical="center" shrinkToFit="1"/>
      <protection hidden="1"/>
    </xf>
    <xf numFmtId="0" fontId="0" fillId="0" borderId="13" xfId="0" applyNumberFormat="1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24" borderId="10" xfId="0" applyFill="1" applyBorder="1" applyAlignment="1" applyProtection="1">
      <alignment horizontal="center" vertical="center" shrinkToFit="1"/>
      <protection hidden="1"/>
    </xf>
    <xf numFmtId="0" fontId="0" fillId="24" borderId="11" xfId="0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161925</xdr:rowOff>
    </xdr:from>
    <xdr:to>
      <xdr:col>5</xdr:col>
      <xdr:colOff>85725</xdr:colOff>
      <xdr:row>19</xdr:row>
      <xdr:rowOff>180975</xdr:rowOff>
    </xdr:to>
    <xdr:pic>
      <xdr:nvPicPr>
        <xdr:cNvPr id="1" name="図 3" descr="102LCT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04875"/>
          <a:ext cx="3990975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0" workbookViewId="0" topLeftCell="A1">
      <selection activeCell="G10" sqref="G10"/>
    </sheetView>
  </sheetViews>
  <sheetFormatPr defaultColWidth="9.00390625" defaultRowHeight="13.5"/>
  <cols>
    <col min="1" max="5" width="10.625" style="3" customWidth="1"/>
    <col min="6" max="6" width="5.625" style="3" customWidth="1"/>
    <col min="7" max="10" width="12.625" style="3" customWidth="1"/>
    <col min="11" max="11" width="20.625" style="4" customWidth="1"/>
    <col min="12" max="12" width="5.625" style="4" customWidth="1"/>
    <col min="13" max="13" width="2.625" style="3" customWidth="1"/>
    <col min="14" max="14" width="10.625" style="3" hidden="1" customWidth="1"/>
    <col min="15" max="15" width="30.125" style="3" hidden="1" customWidth="1"/>
    <col min="16" max="16384" width="9.00390625" style="3" customWidth="1"/>
  </cols>
  <sheetData>
    <row r="1" ht="19.5" customHeight="1">
      <c r="A1" s="3" t="s">
        <v>0</v>
      </c>
    </row>
    <row r="2" ht="19.5" customHeight="1"/>
    <row r="3" ht="19.5" customHeight="1">
      <c r="A3" s="3" t="s">
        <v>1</v>
      </c>
    </row>
    <row r="4" ht="19.5" customHeight="1"/>
    <row r="5" spans="7:15" ht="19.5" customHeight="1">
      <c r="G5" s="3" t="s">
        <v>37</v>
      </c>
      <c r="K5" s="1"/>
      <c r="L5" s="5" t="s">
        <v>48</v>
      </c>
      <c r="N5" s="6" t="s">
        <v>5</v>
      </c>
      <c r="O5" s="7" t="s">
        <v>12</v>
      </c>
    </row>
    <row r="6" spans="7:15" ht="19.5" customHeight="1">
      <c r="G6" s="3" t="s">
        <v>44</v>
      </c>
      <c r="N6" s="9" t="str">
        <f>IF(AND(K20&gt;0,K20&lt;378),"○","×")</f>
        <v>×</v>
      </c>
      <c r="O6" s="7" t="s">
        <v>49</v>
      </c>
    </row>
    <row r="7" spans="7:15" ht="19.5" customHeight="1">
      <c r="G7" s="3" t="s">
        <v>45</v>
      </c>
      <c r="N7" s="9" t="str">
        <f>IF(AND(K20&gt;379,K20&lt;531),"○","×")</f>
        <v>×</v>
      </c>
      <c r="O7" s="10" t="s">
        <v>7</v>
      </c>
    </row>
    <row r="8" spans="14:15" ht="19.5" customHeight="1">
      <c r="N8" s="9" t="str">
        <f>IF(AND(K20&gt;530,K20&lt;580),"○","×")</f>
        <v>×</v>
      </c>
      <c r="O8" s="10" t="s">
        <v>38</v>
      </c>
    </row>
    <row r="9" spans="7:15" ht="19.5" customHeight="1">
      <c r="G9" s="11" t="s">
        <v>2</v>
      </c>
      <c r="K9" s="1"/>
      <c r="L9" s="5" t="s">
        <v>48</v>
      </c>
      <c r="N9" s="9" t="str">
        <f>IF(AND(K20&gt;579,K20&lt;731),"○","×")</f>
        <v>×</v>
      </c>
      <c r="O9" s="10" t="s">
        <v>8</v>
      </c>
    </row>
    <row r="10" spans="7:15" ht="19.5" customHeight="1">
      <c r="G10" s="11"/>
      <c r="N10" s="9" t="str">
        <f>IF(AND(K20&gt;730,K20&lt;780),"○","×")</f>
        <v>×</v>
      </c>
      <c r="O10" s="10" t="s">
        <v>39</v>
      </c>
    </row>
    <row r="11" spans="7:15" ht="19.5" customHeight="1">
      <c r="G11" s="11" t="s">
        <v>3</v>
      </c>
      <c r="K11" s="1"/>
      <c r="L11" s="5" t="s">
        <v>48</v>
      </c>
      <c r="N11" s="9" t="str">
        <f>IF(AND(K20&gt;779,K20&lt;931),"○","×")</f>
        <v>×</v>
      </c>
      <c r="O11" s="10" t="s">
        <v>9</v>
      </c>
    </row>
    <row r="12" spans="7:15" ht="19.5" customHeight="1">
      <c r="G12" s="11"/>
      <c r="N12" s="9" t="str">
        <f>IF(AND(K20&gt;930,K20&lt;980),"○","×")</f>
        <v>×</v>
      </c>
      <c r="O12" s="10" t="s">
        <v>40</v>
      </c>
    </row>
    <row r="13" spans="7:15" ht="19.5" customHeight="1">
      <c r="G13" s="3" t="s">
        <v>47</v>
      </c>
      <c r="N13" s="9" t="str">
        <f>IF(AND(K20&gt;980,K20&lt;1131),"○","×")</f>
        <v>×</v>
      </c>
      <c r="O13" s="10" t="s">
        <v>10</v>
      </c>
    </row>
    <row r="14" spans="7:15" ht="19.5" customHeight="1">
      <c r="G14" s="3" t="s">
        <v>42</v>
      </c>
      <c r="K14" s="1"/>
      <c r="L14" s="5" t="s">
        <v>48</v>
      </c>
      <c r="N14" s="9" t="str">
        <f>IF(AND(K20&gt;1130,K20&lt;1180),"○","×")</f>
        <v>×</v>
      </c>
      <c r="O14" s="10" t="s">
        <v>41</v>
      </c>
    </row>
    <row r="15" spans="7:15" ht="19.5" customHeight="1">
      <c r="G15" s="3" t="s">
        <v>43</v>
      </c>
      <c r="K15" s="1"/>
      <c r="L15" s="5" t="s">
        <v>48</v>
      </c>
      <c r="N15" s="9" t="str">
        <f>IF(AND(K20&gt;1181,K20&lt;1331),"○","×")</f>
        <v>×</v>
      </c>
      <c r="O15" s="10" t="s">
        <v>11</v>
      </c>
    </row>
    <row r="16" spans="7:15" ht="19.5" customHeight="1">
      <c r="G16" s="3" t="s">
        <v>46</v>
      </c>
      <c r="K16" s="8"/>
      <c r="L16" s="8"/>
      <c r="N16" s="9" t="str">
        <f>IF(AND(K20&gt;1332,K20&lt;9999),"○","×")</f>
        <v>×</v>
      </c>
      <c r="O16" s="10" t="s">
        <v>49</v>
      </c>
    </row>
    <row r="17" ht="19.5" customHeight="1">
      <c r="G17" s="11"/>
    </row>
    <row r="18" spans="7:12" ht="19.5" customHeight="1">
      <c r="G18" s="11" t="s">
        <v>4</v>
      </c>
      <c r="K18" s="2">
        <v>65</v>
      </c>
      <c r="L18" s="5" t="s">
        <v>48</v>
      </c>
    </row>
    <row r="19" spans="5:7" ht="19.5" customHeight="1">
      <c r="E19" s="11"/>
      <c r="G19" s="11"/>
    </row>
    <row r="20" spans="5:12" ht="19.5" customHeight="1">
      <c r="E20" s="11"/>
      <c r="G20" s="11" t="s">
        <v>5</v>
      </c>
      <c r="K20" s="2">
        <f>IF(K11="","",IF(K14="",K5+K15+K11-K18,(K5+K9)-(K11+K14+K18)))</f>
      </c>
      <c r="L20" s="5" t="s">
        <v>48</v>
      </c>
    </row>
    <row r="21" spans="5:7" ht="19.5" customHeight="1">
      <c r="E21" s="11"/>
      <c r="G21" s="11"/>
    </row>
    <row r="22" spans="5:12" ht="19.5" customHeight="1">
      <c r="E22" s="11"/>
      <c r="G22" s="11" t="s">
        <v>6</v>
      </c>
      <c r="K22" s="18">
        <f>IF(K11="","",VLOOKUP("○",N5:O16,2,FALSE))</f>
      </c>
      <c r="L22" s="19"/>
    </row>
    <row r="23" spans="1:12" ht="19.5" customHeight="1">
      <c r="A23" s="13" t="s">
        <v>12</v>
      </c>
      <c r="B23" s="15" t="s">
        <v>5</v>
      </c>
      <c r="C23" s="16"/>
      <c r="D23" s="16"/>
      <c r="E23" s="17"/>
      <c r="G23" s="11"/>
      <c r="K23" s="12"/>
      <c r="L23" s="12"/>
    </row>
    <row r="24" spans="1:5" ht="19.5" customHeight="1">
      <c r="A24" s="14"/>
      <c r="B24" s="10" t="s">
        <v>13</v>
      </c>
      <c r="C24" s="10" t="s">
        <v>14</v>
      </c>
      <c r="D24" s="10" t="s">
        <v>15</v>
      </c>
      <c r="E24" s="10" t="s">
        <v>16</v>
      </c>
    </row>
    <row r="25" spans="1:5" ht="19.5" customHeight="1">
      <c r="A25" s="10" t="s">
        <v>7</v>
      </c>
      <c r="B25" s="10" t="s">
        <v>17</v>
      </c>
      <c r="C25" s="10" t="s">
        <v>18</v>
      </c>
      <c r="D25" s="10" t="s">
        <v>19</v>
      </c>
      <c r="E25" s="10" t="s">
        <v>20</v>
      </c>
    </row>
    <row r="26" spans="1:5" ht="19.5" customHeight="1">
      <c r="A26" s="10" t="s">
        <v>8</v>
      </c>
      <c r="B26" s="10" t="s">
        <v>21</v>
      </c>
      <c r="C26" s="10" t="s">
        <v>22</v>
      </c>
      <c r="D26" s="10" t="s">
        <v>23</v>
      </c>
      <c r="E26" s="10" t="s">
        <v>24</v>
      </c>
    </row>
    <row r="27" spans="1:5" ht="19.5" customHeight="1">
      <c r="A27" s="10" t="s">
        <v>9</v>
      </c>
      <c r="B27" s="10" t="s">
        <v>25</v>
      </c>
      <c r="C27" s="10" t="s">
        <v>26</v>
      </c>
      <c r="D27" s="10" t="s">
        <v>27</v>
      </c>
      <c r="E27" s="10" t="s">
        <v>28</v>
      </c>
    </row>
    <row r="28" spans="1:5" ht="19.5" customHeight="1">
      <c r="A28" s="10" t="s">
        <v>10</v>
      </c>
      <c r="B28" s="10" t="s">
        <v>29</v>
      </c>
      <c r="C28" s="10" t="s">
        <v>30</v>
      </c>
      <c r="D28" s="10" t="s">
        <v>31</v>
      </c>
      <c r="E28" s="10" t="s">
        <v>32</v>
      </c>
    </row>
    <row r="29" spans="1:5" ht="19.5" customHeight="1">
      <c r="A29" s="10" t="s">
        <v>11</v>
      </c>
      <c r="B29" s="10" t="s">
        <v>33</v>
      </c>
      <c r="C29" s="10" t="s">
        <v>34</v>
      </c>
      <c r="D29" s="10" t="s">
        <v>35</v>
      </c>
      <c r="E29" s="10" t="s">
        <v>36</v>
      </c>
    </row>
    <row r="30" ht="15" customHeight="1"/>
  </sheetData>
  <sheetProtection password="CC47" sheet="1" objects="1" scenarios="1"/>
  <mergeCells count="3">
    <mergeCell ref="A23:A24"/>
    <mergeCell ref="B23:E23"/>
    <mergeCell ref="K22:L2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岩滝　昇</cp:lastModifiedBy>
  <cp:lastPrinted>2008-07-28T05:15:11Z</cp:lastPrinted>
  <dcterms:created xsi:type="dcterms:W3CDTF">2008-06-30T02:03:23Z</dcterms:created>
  <dcterms:modified xsi:type="dcterms:W3CDTF">2009-01-27T08:12:28Z</dcterms:modified>
  <cp:category/>
  <cp:version/>
  <cp:contentType/>
  <cp:contentStatus/>
</cp:coreProperties>
</file>